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5ad9adb84abc59/Desktop/"/>
    </mc:Choice>
  </mc:AlternateContent>
  <xr:revisionPtr revIDLastSave="0" documentId="14_{153EBCC6-8CC0-4395-89E6-60FE993D3BF4}" xr6:coauthVersionLast="47" xr6:coauthVersionMax="47" xr10:uidLastSave="{00000000-0000-0000-0000-000000000000}"/>
  <bookViews>
    <workbookView xWindow="-108" yWindow="-108" windowWidth="23256" windowHeight="12456" xr2:uid="{6DFADFE7-70C5-4A05-ACD5-22C6CB93D850}"/>
  </bookViews>
  <sheets>
    <sheet name="March 24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" i="18" l="1"/>
  <c r="P25" i="18"/>
  <c r="N25" i="18"/>
  <c r="N26" i="18"/>
  <c r="P26" i="18" s="1"/>
  <c r="N8" i="18"/>
  <c r="N9" i="18"/>
  <c r="N22" i="18"/>
  <c r="P22" i="18" s="1"/>
  <c r="N23" i="18"/>
  <c r="P23" i="18" s="1"/>
  <c r="H41" i="18" l="1"/>
  <c r="G41" i="18"/>
  <c r="F41" i="18"/>
  <c r="L39" i="18"/>
  <c r="L38" i="18"/>
  <c r="L37" i="18"/>
  <c r="L36" i="18"/>
  <c r="L35" i="18"/>
  <c r="P36" i="18" s="1"/>
  <c r="M27" i="18"/>
  <c r="L27" i="18"/>
  <c r="K27" i="18"/>
  <c r="J27" i="18"/>
  <c r="I27" i="18"/>
  <c r="H27" i="18"/>
  <c r="F27" i="18"/>
  <c r="E27" i="18"/>
  <c r="N24" i="18"/>
  <c r="N21" i="18"/>
  <c r="P21" i="18" s="1"/>
  <c r="N20" i="18"/>
  <c r="P20" i="18" s="1"/>
  <c r="N19" i="18"/>
  <c r="P19" i="18" s="1"/>
  <c r="N18" i="18"/>
  <c r="P18" i="18" s="1"/>
  <c r="G27" i="18"/>
  <c r="N16" i="18"/>
  <c r="P16" i="18" s="1"/>
  <c r="N15" i="18"/>
  <c r="P15" i="18" s="1"/>
  <c r="N14" i="18"/>
  <c r="P14" i="18" s="1"/>
  <c r="N13" i="18"/>
  <c r="P13" i="18" s="1"/>
  <c r="N12" i="18"/>
  <c r="P12" i="18" s="1"/>
  <c r="P11" i="18"/>
  <c r="N11" i="18"/>
  <c r="N10" i="18"/>
  <c r="P10" i="18" s="1"/>
  <c r="P9" i="18"/>
  <c r="O27" i="18"/>
  <c r="N7" i="18"/>
  <c r="P7" i="18" s="1"/>
  <c r="M41" i="18" l="1"/>
  <c r="L41" i="18"/>
  <c r="P34" i="18" s="1"/>
  <c r="N17" i="18"/>
  <c r="P17" i="18" s="1"/>
  <c r="P27" i="18" l="1"/>
  <c r="P33" i="18" s="1"/>
  <c r="N27" i="18"/>
  <c r="P35" i="18" l="1"/>
  <c r="P37" i="18" s="1"/>
  <c r="R37" i="18" s="1"/>
</calcChain>
</file>

<file path=xl/sharedStrings.xml><?xml version="1.0" encoding="utf-8"?>
<sst xmlns="http://schemas.openxmlformats.org/spreadsheetml/2006/main" count="104" uniqueCount="89">
  <si>
    <t>Date</t>
  </si>
  <si>
    <t>Payee</t>
  </si>
  <si>
    <t>Description</t>
  </si>
  <si>
    <t>Ash Waste Services</t>
  </si>
  <si>
    <t>Waste removal - IROS</t>
  </si>
  <si>
    <t>Turton</t>
  </si>
  <si>
    <t>Pavilion</t>
  </si>
  <si>
    <t>Net</t>
  </si>
  <si>
    <t>VAT</t>
  </si>
  <si>
    <t>Total</t>
  </si>
  <si>
    <t>Admin</t>
  </si>
  <si>
    <t>Costs</t>
  </si>
  <si>
    <t>Village</t>
  </si>
  <si>
    <t>Hall</t>
  </si>
  <si>
    <t>Hall Hire</t>
  </si>
  <si>
    <t>Hire</t>
  </si>
  <si>
    <t>VH</t>
  </si>
  <si>
    <t>British Gas</t>
  </si>
  <si>
    <t>HMRC</t>
  </si>
  <si>
    <t>Salaries</t>
  </si>
  <si>
    <t>Minute</t>
  </si>
  <si>
    <t>Water - TP</t>
  </si>
  <si>
    <t>Buxton Accounting</t>
  </si>
  <si>
    <t>Gas - VH</t>
  </si>
  <si>
    <t>check</t>
  </si>
  <si>
    <t>Ref</t>
  </si>
  <si>
    <t>PAYMENTS</t>
  </si>
  <si>
    <t>Pavilon</t>
  </si>
  <si>
    <t>Opening Bal</t>
  </si>
  <si>
    <t>Expenditure</t>
  </si>
  <si>
    <t>Income</t>
  </si>
  <si>
    <t>Closing Balance</t>
  </si>
  <si>
    <t>Zumba</t>
  </si>
  <si>
    <t>Events</t>
  </si>
  <si>
    <t>Donations</t>
  </si>
  <si>
    <t>Lake</t>
  </si>
  <si>
    <t>&amp; IROS</t>
  </si>
  <si>
    <t>Bank</t>
  </si>
  <si>
    <t>Unpresented</t>
  </si>
  <si>
    <t>Electricity - VH</t>
  </si>
  <si>
    <t>Play</t>
  </si>
  <si>
    <t>Area</t>
  </si>
  <si>
    <t>Projects</t>
  </si>
  <si>
    <t>Cheshire Pension</t>
  </si>
  <si>
    <t>Precept</t>
  </si>
  <si>
    <t>Clerk</t>
  </si>
  <si>
    <t>Salary</t>
  </si>
  <si>
    <t>Donation</t>
  </si>
  <si>
    <t>Water Plus</t>
  </si>
  <si>
    <t>Electricity - Pavilion</t>
  </si>
  <si>
    <t>Casual</t>
  </si>
  <si>
    <t>Unity</t>
  </si>
  <si>
    <t>PICKMERE PARISH COUNCIL - MONTHLY RECEIPTS AND PAYMENTS - MARCH 2024</t>
  </si>
  <si>
    <t>03-01</t>
  </si>
  <si>
    <t>Sale Anglers</t>
  </si>
  <si>
    <t>Hire of lake</t>
  </si>
  <si>
    <t>03-02</t>
  </si>
  <si>
    <t>BT Oct - Mar - VH</t>
  </si>
  <si>
    <t>03-03</t>
  </si>
  <si>
    <t>Payroll - February</t>
  </si>
  <si>
    <t>03-04</t>
  </si>
  <si>
    <t>03-05</t>
  </si>
  <si>
    <t>Salaries - Feb</t>
  </si>
  <si>
    <t>03-06</t>
  </si>
  <si>
    <t>03-07</t>
  </si>
  <si>
    <t>03-08</t>
  </si>
  <si>
    <t>03-09</t>
  </si>
  <si>
    <t>Mileage</t>
  </si>
  <si>
    <t>03-10</t>
  </si>
  <si>
    <t>Paul Dale</t>
  </si>
  <si>
    <t>Roof reapir</t>
  </si>
  <si>
    <t>03-11</t>
  </si>
  <si>
    <t>Salary adj</t>
  </si>
  <si>
    <t>4 x home allowance</t>
  </si>
  <si>
    <t>03-12</t>
  </si>
  <si>
    <t>Cleaner</t>
  </si>
  <si>
    <t>Village Hall</t>
  </si>
  <si>
    <t>03-13</t>
  </si>
  <si>
    <t>Massey &amp; Harris</t>
  </si>
  <si>
    <t>Playground repairs</t>
  </si>
  <si>
    <t>03-14</t>
  </si>
  <si>
    <t>Antrobus Landscapes</t>
  </si>
  <si>
    <t>03-15</t>
  </si>
  <si>
    <t>03-16</t>
  </si>
  <si>
    <t>Buxton</t>
  </si>
  <si>
    <t>Payroll- March</t>
  </si>
  <si>
    <t>03-17</t>
  </si>
  <si>
    <t>Service Fee</t>
  </si>
  <si>
    <t xml:space="preserve">Spirit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</si>
</sst>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43" fontId="0" fillId="0" borderId="0" xfId="1" applyFont="1"/>
    <xf numFmtId="43" fontId="4" fillId="0" borderId="0" xfId="1" applyFont="1"/>
    <xf numFmtId="0" fontId="5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0" xfId="1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8" xfId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7" xfId="1" applyFont="1" applyBorder="1"/>
    <xf numFmtId="43" fontId="0" fillId="0" borderId="6" xfId="1" applyFont="1" applyBorder="1"/>
    <xf numFmtId="0" fontId="0" fillId="0" borderId="1" xfId="0" applyBorder="1"/>
    <xf numFmtId="43" fontId="2" fillId="0" borderId="1" xfId="1" applyFont="1" applyBorder="1"/>
    <xf numFmtId="43" fontId="0" fillId="0" borderId="5" xfId="1" applyFont="1" applyBorder="1"/>
    <xf numFmtId="43" fontId="2" fillId="0" borderId="5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0" fillId="0" borderId="11" xfId="1" applyFont="1" applyBorder="1"/>
    <xf numFmtId="43" fontId="2" fillId="0" borderId="7" xfId="1" applyFont="1" applyBorder="1" applyAlignment="1">
      <alignment horizontal="center"/>
    </xf>
    <xf numFmtId="43" fontId="0" fillId="0" borderId="12" xfId="1" applyFont="1" applyBorder="1"/>
    <xf numFmtId="43" fontId="0" fillId="0" borderId="1" xfId="1" applyFont="1" applyBorder="1"/>
    <xf numFmtId="43" fontId="3" fillId="0" borderId="0" xfId="1" applyFont="1" applyBorder="1"/>
    <xf numFmtId="43" fontId="5" fillId="0" borderId="0" xfId="1" applyFont="1" applyBorder="1"/>
    <xf numFmtId="43" fontId="2" fillId="0" borderId="10" xfId="1" applyFont="1" applyBorder="1" applyAlignment="1">
      <alignment horizontal="center"/>
    </xf>
    <xf numFmtId="43" fontId="2" fillId="0" borderId="9" xfId="1" applyFont="1" applyBorder="1"/>
    <xf numFmtId="43" fontId="2" fillId="0" borderId="0" xfId="1" applyFont="1" applyBorder="1" applyAlignment="1">
      <alignment horizontal="right"/>
    </xf>
    <xf numFmtId="43" fontId="2" fillId="0" borderId="13" xfId="1" applyFont="1" applyBorder="1"/>
    <xf numFmtId="14" fontId="6" fillId="0" borderId="7" xfId="0" applyNumberFormat="1" applyFont="1" applyBorder="1"/>
    <xf numFmtId="0" fontId="6" fillId="0" borderId="7" xfId="0" applyFont="1" applyBorder="1"/>
    <xf numFmtId="17" fontId="6" fillId="0" borderId="7" xfId="0" applyNumberFormat="1" applyFont="1" applyBorder="1"/>
    <xf numFmtId="43" fontId="6" fillId="0" borderId="7" xfId="1" applyFont="1" applyBorder="1"/>
    <xf numFmtId="43" fontId="6" fillId="0" borderId="4" xfId="1" applyFont="1" applyBorder="1"/>
    <xf numFmtId="43" fontId="5" fillId="0" borderId="0" xfId="1" applyFont="1"/>
    <xf numFmtId="43" fontId="2" fillId="0" borderId="13" xfId="0" applyNumberFormat="1" applyFont="1" applyBorder="1"/>
    <xf numFmtId="0" fontId="0" fillId="0" borderId="7" xfId="0" applyBorder="1" applyAlignment="1">
      <alignment horizontal="left"/>
    </xf>
    <xf numFmtId="17" fontId="6" fillId="0" borderId="7" xfId="0" quotePrefix="1" applyNumberFormat="1" applyFont="1" applyBorder="1"/>
    <xf numFmtId="14" fontId="6" fillId="0" borderId="6" xfId="0" applyNumberFormat="1" applyFont="1" applyBorder="1"/>
    <xf numFmtId="0" fontId="6" fillId="0" borderId="6" xfId="0" applyFont="1" applyBorder="1"/>
    <xf numFmtId="43" fontId="6" fillId="0" borderId="6" xfId="1" applyFont="1" applyBorder="1"/>
    <xf numFmtId="43" fontId="6" fillId="0" borderId="12" xfId="1" applyFont="1" applyBorder="1"/>
    <xf numFmtId="0" fontId="6" fillId="0" borderId="7" xfId="0" quotePrefix="1" applyFont="1" applyBorder="1"/>
    <xf numFmtId="16" fontId="6" fillId="0" borderId="7" xfId="0" quotePrefix="1" applyNumberFormat="1" applyFont="1" applyBorder="1"/>
    <xf numFmtId="43" fontId="6" fillId="0" borderId="0" xfId="1" applyFont="1"/>
    <xf numFmtId="0" fontId="6" fillId="0" borderId="0" xfId="0" applyFont="1"/>
    <xf numFmtId="43" fontId="7" fillId="0" borderId="0" xfId="1" applyFont="1"/>
    <xf numFmtId="0" fontId="8" fillId="0" borderId="0" xfId="0" applyFont="1"/>
    <xf numFmtId="0" fontId="6" fillId="0" borderId="6" xfId="0" quotePrefix="1" applyFont="1" applyBorder="1"/>
    <xf numFmtId="43" fontId="2" fillId="0" borderId="6" xfId="1" applyFont="1" applyBorder="1"/>
    <xf numFmtId="43" fontId="8" fillId="0" borderId="0" xfId="1" applyFont="1"/>
    <xf numFmtId="43" fontId="0" fillId="0" borderId="0" xfId="0" applyNumberFormat="1"/>
    <xf numFmtId="43" fontId="6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8F530-0463-43B6-B2C6-6B5DCC00D853}">
  <dimension ref="A1:R41"/>
  <sheetViews>
    <sheetView tabSelected="1" topLeftCell="A19" workbookViewId="0">
      <selection activeCell="P33" sqref="P33"/>
    </sheetView>
  </sheetViews>
  <sheetFormatPr defaultRowHeight="14.4" x14ac:dyDescent="0.3"/>
  <cols>
    <col min="2" max="2" width="11.5546875" customWidth="1"/>
    <col min="3" max="3" width="16.6640625" bestFit="1" customWidth="1"/>
    <col min="4" max="4" width="19" bestFit="1" customWidth="1"/>
    <col min="5" max="11" width="8.88671875" customWidth="1"/>
    <col min="12" max="12" width="9.33203125" customWidth="1"/>
    <col min="13" max="13" width="8.88671875" customWidth="1"/>
    <col min="14" max="14" width="15.44140625" customWidth="1"/>
    <col min="15" max="15" width="8.88671875" customWidth="1"/>
    <col min="16" max="16" width="10.44140625" bestFit="1" customWidth="1"/>
    <col min="18" max="18" width="9.33203125" bestFit="1" customWidth="1"/>
  </cols>
  <sheetData>
    <row r="1" spans="1:18" x14ac:dyDescent="0.3">
      <c r="A1" s="4" t="s">
        <v>52</v>
      </c>
    </row>
    <row r="3" spans="1:18" ht="15" thickBot="1" x14ac:dyDescent="0.35">
      <c r="A3" s="4" t="s">
        <v>26</v>
      </c>
    </row>
    <row r="4" spans="1:18" x14ac:dyDescent="0.3">
      <c r="A4" s="8" t="s">
        <v>25</v>
      </c>
      <c r="B4" s="8" t="s">
        <v>0</v>
      </c>
      <c r="C4" s="8" t="s">
        <v>1</v>
      </c>
      <c r="D4" s="8" t="s">
        <v>2</v>
      </c>
      <c r="E4" s="16" t="s">
        <v>10</v>
      </c>
      <c r="F4" s="16" t="s">
        <v>19</v>
      </c>
      <c r="G4" s="16" t="s">
        <v>12</v>
      </c>
      <c r="H4" s="16" t="s">
        <v>5</v>
      </c>
      <c r="I4" s="16" t="s">
        <v>35</v>
      </c>
      <c r="J4" s="16" t="s">
        <v>33</v>
      </c>
      <c r="K4" s="16" t="s">
        <v>34</v>
      </c>
      <c r="L4" s="16" t="s">
        <v>40</v>
      </c>
      <c r="M4" s="16" t="s">
        <v>42</v>
      </c>
      <c r="N4" s="16" t="s">
        <v>7</v>
      </c>
      <c r="O4" s="16" t="s">
        <v>8</v>
      </c>
      <c r="P4" s="5" t="s">
        <v>9</v>
      </c>
      <c r="Q4" s="4"/>
      <c r="R4" s="13" t="s">
        <v>20</v>
      </c>
    </row>
    <row r="5" spans="1:18" ht="15" thickBot="1" x14ac:dyDescent="0.35">
      <c r="A5" s="9"/>
      <c r="B5" s="9"/>
      <c r="C5" s="9"/>
      <c r="D5" s="9"/>
      <c r="E5" s="17" t="s">
        <v>11</v>
      </c>
      <c r="F5" s="17"/>
      <c r="G5" s="17" t="s">
        <v>13</v>
      </c>
      <c r="H5" s="17" t="s">
        <v>6</v>
      </c>
      <c r="I5" s="17" t="s">
        <v>36</v>
      </c>
      <c r="J5" s="17"/>
      <c r="K5" s="17"/>
      <c r="L5" s="17" t="s">
        <v>41</v>
      </c>
      <c r="M5" s="17"/>
      <c r="N5" s="17"/>
      <c r="O5" s="17"/>
      <c r="P5" s="14"/>
      <c r="Q5" s="4"/>
      <c r="R5" s="4"/>
    </row>
    <row r="6" spans="1:18" x14ac:dyDescent="0.3">
      <c r="A6" s="10"/>
      <c r="B6" s="10"/>
      <c r="C6" s="10"/>
      <c r="D6" s="10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6"/>
    </row>
    <row r="7" spans="1:18" x14ac:dyDescent="0.3">
      <c r="A7" s="49" t="s">
        <v>53</v>
      </c>
      <c r="B7" s="36">
        <v>45352</v>
      </c>
      <c r="C7" s="37" t="s">
        <v>3</v>
      </c>
      <c r="D7" s="37" t="s">
        <v>4</v>
      </c>
      <c r="E7" s="39"/>
      <c r="F7" s="39"/>
      <c r="G7" s="39"/>
      <c r="H7" s="39"/>
      <c r="I7" s="39">
        <v>3.1</v>
      </c>
      <c r="J7" s="39"/>
      <c r="K7" s="39"/>
      <c r="L7" s="39"/>
      <c r="M7" s="39"/>
      <c r="N7" s="39">
        <f t="shared" ref="N7:N26" si="0">SUM(E7:M7)</f>
        <v>3.1</v>
      </c>
      <c r="O7" s="39">
        <v>0.62</v>
      </c>
      <c r="P7" s="40">
        <f>SUM(N7:O7)</f>
        <v>3.72</v>
      </c>
      <c r="Q7" s="1"/>
    </row>
    <row r="8" spans="1:18" x14ac:dyDescent="0.3">
      <c r="A8" s="49" t="s">
        <v>56</v>
      </c>
      <c r="B8" s="36">
        <v>45352</v>
      </c>
      <c r="C8" s="37" t="s">
        <v>45</v>
      </c>
      <c r="D8" s="37" t="s">
        <v>57</v>
      </c>
      <c r="E8" s="39"/>
      <c r="F8" s="39"/>
      <c r="G8" s="39">
        <v>264.42</v>
      </c>
      <c r="H8" s="39"/>
      <c r="I8" s="39"/>
      <c r="J8" s="39"/>
      <c r="K8" s="39"/>
      <c r="L8" s="39"/>
      <c r="M8" s="39"/>
      <c r="N8" s="39">
        <f t="shared" si="0"/>
        <v>264.42</v>
      </c>
      <c r="O8" s="39"/>
      <c r="P8" s="40">
        <v>264.42</v>
      </c>
      <c r="Q8" s="41"/>
    </row>
    <row r="9" spans="1:18" x14ac:dyDescent="0.3">
      <c r="A9" s="49" t="s">
        <v>58</v>
      </c>
      <c r="B9" s="36">
        <v>45327</v>
      </c>
      <c r="C9" s="37" t="s">
        <v>22</v>
      </c>
      <c r="D9" s="37" t="s">
        <v>59</v>
      </c>
      <c r="E9" s="39">
        <v>10</v>
      </c>
      <c r="F9" s="39"/>
      <c r="G9" s="39"/>
      <c r="H9" s="39"/>
      <c r="I9" s="39"/>
      <c r="J9" s="39"/>
      <c r="K9" s="39"/>
      <c r="L9" s="39"/>
      <c r="M9" s="39"/>
      <c r="N9" s="39">
        <f t="shared" si="0"/>
        <v>10</v>
      </c>
      <c r="O9" s="39">
        <v>2</v>
      </c>
      <c r="P9" s="40">
        <f t="shared" ref="P9:P26" si="1">SUM(N9:O9)</f>
        <v>12</v>
      </c>
      <c r="Q9" s="1"/>
    </row>
    <row r="10" spans="1:18" x14ac:dyDescent="0.3">
      <c r="A10" s="49" t="s">
        <v>60</v>
      </c>
      <c r="B10" s="36">
        <v>45357</v>
      </c>
      <c r="C10" s="37" t="s">
        <v>17</v>
      </c>
      <c r="D10" s="37" t="s">
        <v>49</v>
      </c>
      <c r="E10" s="39"/>
      <c r="F10" s="39"/>
      <c r="G10" s="39"/>
      <c r="H10" s="39">
        <v>60.37</v>
      </c>
      <c r="I10" s="39"/>
      <c r="J10" s="39"/>
      <c r="K10" s="39"/>
      <c r="L10" s="39"/>
      <c r="M10" s="39"/>
      <c r="N10" s="39">
        <f t="shared" si="0"/>
        <v>60.37</v>
      </c>
      <c r="O10" s="39">
        <v>3.02</v>
      </c>
      <c r="P10" s="40">
        <f t="shared" si="1"/>
        <v>63.39</v>
      </c>
      <c r="Q10" s="1"/>
    </row>
    <row r="11" spans="1:18" x14ac:dyDescent="0.3">
      <c r="A11" s="49" t="s">
        <v>61</v>
      </c>
      <c r="B11" s="36">
        <v>45357</v>
      </c>
      <c r="C11" s="37" t="s">
        <v>43</v>
      </c>
      <c r="D11" s="37" t="s">
        <v>62</v>
      </c>
      <c r="E11" s="39"/>
      <c r="F11" s="39">
        <v>137.24</v>
      </c>
      <c r="G11" s="39"/>
      <c r="H11" s="39"/>
      <c r="I11" s="39"/>
      <c r="J11" s="39"/>
      <c r="K11" s="39"/>
      <c r="L11" s="39"/>
      <c r="M11" s="39"/>
      <c r="N11" s="39">
        <f t="shared" si="0"/>
        <v>137.24</v>
      </c>
      <c r="O11" s="39"/>
      <c r="P11" s="40">
        <f t="shared" si="1"/>
        <v>137.24</v>
      </c>
      <c r="Q11" s="1"/>
    </row>
    <row r="12" spans="1:18" x14ac:dyDescent="0.3">
      <c r="A12" s="49" t="s">
        <v>63</v>
      </c>
      <c r="B12" s="36">
        <v>45359</v>
      </c>
      <c r="C12" s="37" t="s">
        <v>48</v>
      </c>
      <c r="D12" s="38" t="s">
        <v>21</v>
      </c>
      <c r="E12" s="39"/>
      <c r="F12" s="39"/>
      <c r="G12" s="39"/>
      <c r="H12" s="39">
        <v>6.65</v>
      </c>
      <c r="I12" s="39"/>
      <c r="J12" s="39"/>
      <c r="K12" s="39"/>
      <c r="L12" s="39"/>
      <c r="M12" s="39"/>
      <c r="N12" s="39">
        <f t="shared" si="0"/>
        <v>6.65</v>
      </c>
      <c r="O12" s="39"/>
      <c r="P12" s="40">
        <f t="shared" si="1"/>
        <v>6.65</v>
      </c>
      <c r="Q12" s="51"/>
      <c r="R12" s="52"/>
    </row>
    <row r="13" spans="1:18" x14ac:dyDescent="0.3">
      <c r="A13" s="50" t="s">
        <v>64</v>
      </c>
      <c r="B13" s="36">
        <v>45359</v>
      </c>
      <c r="C13" s="37" t="s">
        <v>18</v>
      </c>
      <c r="D13" s="37" t="s">
        <v>62</v>
      </c>
      <c r="E13" s="39"/>
      <c r="F13" s="39">
        <v>109.89</v>
      </c>
      <c r="G13" s="39"/>
      <c r="H13" s="39"/>
      <c r="I13" s="39"/>
      <c r="J13" s="39"/>
      <c r="K13" s="39"/>
      <c r="L13" s="39"/>
      <c r="M13" s="39"/>
      <c r="N13" s="39">
        <f t="shared" si="0"/>
        <v>109.89</v>
      </c>
      <c r="O13" s="39"/>
      <c r="P13" s="40">
        <f t="shared" si="1"/>
        <v>109.89</v>
      </c>
      <c r="Q13" s="51"/>
      <c r="R13" s="52"/>
    </row>
    <row r="14" spans="1:18" x14ac:dyDescent="0.3">
      <c r="A14" s="49" t="s">
        <v>65</v>
      </c>
      <c r="B14" s="36">
        <v>45376</v>
      </c>
      <c r="C14" s="37" t="s">
        <v>17</v>
      </c>
      <c r="D14" s="37" t="s">
        <v>39</v>
      </c>
      <c r="E14" s="39"/>
      <c r="F14" s="39"/>
      <c r="G14" s="39">
        <v>47.93</v>
      </c>
      <c r="H14" s="39"/>
      <c r="I14" s="39"/>
      <c r="J14" s="39"/>
      <c r="K14" s="39"/>
      <c r="L14" s="39"/>
      <c r="M14" s="39"/>
      <c r="N14" s="39">
        <f t="shared" si="0"/>
        <v>47.93</v>
      </c>
      <c r="O14" s="39">
        <v>2.4</v>
      </c>
      <c r="P14" s="40">
        <f t="shared" si="1"/>
        <v>50.33</v>
      </c>
      <c r="Q14" s="51"/>
      <c r="R14" s="52"/>
    </row>
    <row r="15" spans="1:18" x14ac:dyDescent="0.3">
      <c r="A15" s="50" t="s">
        <v>66</v>
      </c>
      <c r="B15" s="36">
        <v>45376</v>
      </c>
      <c r="C15" s="37" t="s">
        <v>17</v>
      </c>
      <c r="D15" s="37" t="s">
        <v>23</v>
      </c>
      <c r="E15" s="39"/>
      <c r="F15" s="39"/>
      <c r="G15" s="39">
        <v>83.3</v>
      </c>
      <c r="H15" s="39"/>
      <c r="I15" s="39"/>
      <c r="J15" s="39"/>
      <c r="K15" s="39"/>
      <c r="L15" s="39"/>
      <c r="M15" s="39"/>
      <c r="N15" s="19">
        <f t="shared" si="0"/>
        <v>83.3</v>
      </c>
      <c r="O15" s="39">
        <v>4.16</v>
      </c>
      <c r="P15" s="40">
        <f t="shared" si="1"/>
        <v>87.46</v>
      </c>
      <c r="Q15" s="1"/>
    </row>
    <row r="16" spans="1:18" x14ac:dyDescent="0.3">
      <c r="A16" s="50"/>
      <c r="B16" s="36"/>
      <c r="C16" s="37"/>
      <c r="D16" s="37"/>
      <c r="E16" s="39"/>
      <c r="F16" s="39"/>
      <c r="G16" s="39"/>
      <c r="H16" s="39"/>
      <c r="I16" s="39"/>
      <c r="J16" s="39"/>
      <c r="K16" s="39"/>
      <c r="L16" s="39"/>
      <c r="M16" s="39"/>
      <c r="N16" s="39">
        <f t="shared" si="0"/>
        <v>0</v>
      </c>
      <c r="O16" s="39"/>
      <c r="P16" s="40">
        <f t="shared" si="1"/>
        <v>0</v>
      </c>
      <c r="Q16" s="1"/>
    </row>
    <row r="17" spans="1:18" x14ac:dyDescent="0.3">
      <c r="A17" s="49" t="s">
        <v>68</v>
      </c>
      <c r="B17" s="36">
        <v>45377</v>
      </c>
      <c r="C17" s="37" t="s">
        <v>69</v>
      </c>
      <c r="D17" s="37" t="s">
        <v>70</v>
      </c>
      <c r="E17" s="39"/>
      <c r="F17" s="39"/>
      <c r="G17" s="39">
        <v>120</v>
      </c>
      <c r="H17" s="39"/>
      <c r="I17" s="39"/>
      <c r="J17" s="39"/>
      <c r="K17" s="39"/>
      <c r="L17" s="39"/>
      <c r="M17" s="39"/>
      <c r="N17" s="39">
        <f t="shared" si="0"/>
        <v>120</v>
      </c>
      <c r="O17" s="39"/>
      <c r="P17" s="40">
        <f t="shared" si="1"/>
        <v>120</v>
      </c>
      <c r="Q17" s="51"/>
      <c r="R17" s="52"/>
    </row>
    <row r="18" spans="1:18" x14ac:dyDescent="0.3">
      <c r="A18" s="50" t="s">
        <v>71</v>
      </c>
      <c r="B18" s="36">
        <v>45377</v>
      </c>
      <c r="C18" s="37" t="s">
        <v>45</v>
      </c>
      <c r="D18" s="37" t="s">
        <v>46</v>
      </c>
      <c r="E18" s="39"/>
      <c r="F18" s="39">
        <v>376.09</v>
      </c>
      <c r="G18" s="39"/>
      <c r="H18" s="39"/>
      <c r="I18" s="39"/>
      <c r="J18" s="39"/>
      <c r="K18" s="39"/>
      <c r="L18" s="39"/>
      <c r="M18" s="39"/>
      <c r="N18" s="39">
        <f t="shared" si="0"/>
        <v>376.09</v>
      </c>
      <c r="O18" s="39"/>
      <c r="P18" s="40">
        <f t="shared" si="1"/>
        <v>376.09</v>
      </c>
      <c r="Q18" s="57"/>
      <c r="R18" s="52"/>
    </row>
    <row r="19" spans="1:18" x14ac:dyDescent="0.3">
      <c r="A19" s="49" t="s">
        <v>71</v>
      </c>
      <c r="B19" s="36">
        <v>45377</v>
      </c>
      <c r="C19" s="37" t="s">
        <v>45</v>
      </c>
      <c r="D19" s="37" t="s">
        <v>72</v>
      </c>
      <c r="E19" s="39"/>
      <c r="F19" s="39">
        <v>21.2</v>
      </c>
      <c r="G19" s="39"/>
      <c r="H19" s="39"/>
      <c r="I19" s="39"/>
      <c r="J19" s="39"/>
      <c r="K19" s="39"/>
      <c r="L19" s="39"/>
      <c r="M19" s="39"/>
      <c r="N19" s="39">
        <f t="shared" si="0"/>
        <v>21.2</v>
      </c>
      <c r="O19" s="39"/>
      <c r="P19" s="40">
        <f t="shared" si="1"/>
        <v>21.2</v>
      </c>
      <c r="Q19" s="51"/>
      <c r="R19" s="52"/>
    </row>
    <row r="20" spans="1:18" x14ac:dyDescent="0.3">
      <c r="A20" s="50" t="s">
        <v>71</v>
      </c>
      <c r="B20" s="36">
        <v>45377</v>
      </c>
      <c r="C20" s="37" t="s">
        <v>45</v>
      </c>
      <c r="D20" s="37" t="s">
        <v>73</v>
      </c>
      <c r="E20" s="39">
        <v>40</v>
      </c>
      <c r="F20" s="39"/>
      <c r="G20" s="39"/>
      <c r="H20" s="39"/>
      <c r="I20" s="39"/>
      <c r="J20" s="39"/>
      <c r="K20" s="39"/>
      <c r="L20" s="39"/>
      <c r="M20" s="39"/>
      <c r="N20" s="39">
        <f t="shared" si="0"/>
        <v>40</v>
      </c>
      <c r="O20" s="39"/>
      <c r="P20" s="40">
        <f t="shared" si="1"/>
        <v>40</v>
      </c>
      <c r="Q20" s="1"/>
    </row>
    <row r="21" spans="1:18" x14ac:dyDescent="0.3">
      <c r="A21" s="49" t="s">
        <v>74</v>
      </c>
      <c r="B21" s="36">
        <v>45377</v>
      </c>
      <c r="C21" s="37" t="s">
        <v>75</v>
      </c>
      <c r="D21" s="37" t="s">
        <v>76</v>
      </c>
      <c r="E21" s="39"/>
      <c r="F21" s="39"/>
      <c r="G21" s="39">
        <v>91</v>
      </c>
      <c r="H21" s="39"/>
      <c r="I21" s="39"/>
      <c r="J21" s="39"/>
      <c r="K21" s="39"/>
      <c r="L21" s="39"/>
      <c r="M21" s="39"/>
      <c r="N21" s="39">
        <f t="shared" si="0"/>
        <v>91</v>
      </c>
      <c r="O21" s="39"/>
      <c r="P21" s="40">
        <f t="shared" si="1"/>
        <v>91</v>
      </c>
      <c r="Q21" s="41"/>
    </row>
    <row r="22" spans="1:18" x14ac:dyDescent="0.3">
      <c r="A22" s="49" t="s">
        <v>77</v>
      </c>
      <c r="B22" s="36">
        <v>45377</v>
      </c>
      <c r="C22" s="37" t="s">
        <v>78</v>
      </c>
      <c r="D22" s="37" t="s">
        <v>79</v>
      </c>
      <c r="E22" s="39"/>
      <c r="F22" s="39"/>
      <c r="G22" s="39"/>
      <c r="H22" s="39"/>
      <c r="I22" s="39"/>
      <c r="J22" s="39"/>
      <c r="K22" s="39"/>
      <c r="L22" s="39">
        <v>2249</v>
      </c>
      <c r="M22" s="39"/>
      <c r="N22" s="39">
        <f t="shared" si="0"/>
        <v>2249</v>
      </c>
      <c r="O22" s="39">
        <v>449.8</v>
      </c>
      <c r="P22" s="40">
        <f t="shared" si="1"/>
        <v>2698.8</v>
      </c>
      <c r="Q22" s="41"/>
    </row>
    <row r="23" spans="1:18" x14ac:dyDescent="0.3">
      <c r="A23" s="49" t="s">
        <v>80</v>
      </c>
      <c r="B23" s="36">
        <v>45377</v>
      </c>
      <c r="C23" s="37" t="s">
        <v>81</v>
      </c>
      <c r="D23" s="37" t="s">
        <v>79</v>
      </c>
      <c r="E23" s="39"/>
      <c r="F23" s="39"/>
      <c r="G23" s="39"/>
      <c r="H23" s="39"/>
      <c r="I23" s="39"/>
      <c r="J23" s="39"/>
      <c r="K23" s="39"/>
      <c r="L23" s="39">
        <v>340</v>
      </c>
      <c r="M23" s="39"/>
      <c r="N23" s="39">
        <f t="shared" si="0"/>
        <v>340</v>
      </c>
      <c r="O23" s="39">
        <v>68</v>
      </c>
      <c r="P23" s="40">
        <f t="shared" si="1"/>
        <v>408</v>
      </c>
      <c r="Q23" s="41"/>
    </row>
    <row r="24" spans="1:18" x14ac:dyDescent="0.3">
      <c r="A24" s="44" t="s">
        <v>82</v>
      </c>
      <c r="B24" s="36">
        <v>45378</v>
      </c>
      <c r="C24" s="37" t="s">
        <v>45</v>
      </c>
      <c r="D24" s="37" t="s">
        <v>67</v>
      </c>
      <c r="E24" s="39">
        <v>67.5</v>
      </c>
      <c r="F24" s="39"/>
      <c r="G24" s="39"/>
      <c r="H24" s="39"/>
      <c r="I24" s="39"/>
      <c r="J24" s="39"/>
      <c r="K24" s="39"/>
      <c r="L24" s="39"/>
      <c r="M24" s="39"/>
      <c r="N24" s="39">
        <f t="shared" si="0"/>
        <v>67.5</v>
      </c>
      <c r="O24" s="39"/>
      <c r="P24" s="40">
        <f t="shared" si="1"/>
        <v>67.5</v>
      </c>
      <c r="Q24" s="53"/>
      <c r="R24" s="54"/>
    </row>
    <row r="25" spans="1:18" x14ac:dyDescent="0.3">
      <c r="A25" s="44" t="s">
        <v>83</v>
      </c>
      <c r="B25" s="36">
        <v>45378</v>
      </c>
      <c r="C25" s="37" t="s">
        <v>84</v>
      </c>
      <c r="D25" s="37" t="s">
        <v>85</v>
      </c>
      <c r="E25" s="39">
        <v>10</v>
      </c>
      <c r="F25" s="39"/>
      <c r="G25" s="39"/>
      <c r="H25" s="39"/>
      <c r="I25" s="39"/>
      <c r="J25" s="39"/>
      <c r="K25" s="39"/>
      <c r="L25" s="39"/>
      <c r="M25" s="39"/>
      <c r="N25" s="39">
        <f t="shared" si="0"/>
        <v>10</v>
      </c>
      <c r="O25" s="39">
        <v>2</v>
      </c>
      <c r="P25" s="40">
        <f t="shared" si="1"/>
        <v>12</v>
      </c>
      <c r="Q25" s="53"/>
      <c r="R25" s="54"/>
    </row>
    <row r="26" spans="1:18" ht="15" thickBot="1" x14ac:dyDescent="0.35">
      <c r="A26" s="55" t="s">
        <v>86</v>
      </c>
      <c r="B26" s="45">
        <v>45382</v>
      </c>
      <c r="C26" s="46" t="s">
        <v>51</v>
      </c>
      <c r="D26" s="46" t="s">
        <v>87</v>
      </c>
      <c r="E26" s="47">
        <v>18</v>
      </c>
      <c r="F26" s="47"/>
      <c r="G26" s="47"/>
      <c r="H26" s="47"/>
      <c r="I26" s="47"/>
      <c r="J26" s="47"/>
      <c r="K26" s="47"/>
      <c r="L26" s="47"/>
      <c r="M26" s="47"/>
      <c r="N26" s="39">
        <f t="shared" si="0"/>
        <v>18</v>
      </c>
      <c r="O26" s="47"/>
      <c r="P26" s="40">
        <f t="shared" si="1"/>
        <v>18</v>
      </c>
      <c r="Q26" s="53"/>
      <c r="R26" s="54"/>
    </row>
    <row r="27" spans="1:18" ht="15" thickBot="1" x14ac:dyDescent="0.35">
      <c r="A27" s="21"/>
      <c r="B27" s="21"/>
      <c r="C27" s="21"/>
      <c r="D27" s="21"/>
      <c r="E27" s="22">
        <f t="shared" ref="E27:P27" si="2">SUM(E7:E26)</f>
        <v>145.5</v>
      </c>
      <c r="F27" s="22">
        <f t="shared" si="2"/>
        <v>644.42000000000007</v>
      </c>
      <c r="G27" s="22">
        <f t="shared" si="2"/>
        <v>606.65000000000009</v>
      </c>
      <c r="H27" s="22">
        <f t="shared" si="2"/>
        <v>67.02</v>
      </c>
      <c r="I27" s="22">
        <f t="shared" si="2"/>
        <v>3.1</v>
      </c>
      <c r="J27" s="22">
        <f t="shared" si="2"/>
        <v>0</v>
      </c>
      <c r="K27" s="22">
        <f t="shared" si="2"/>
        <v>0</v>
      </c>
      <c r="L27" s="22">
        <f t="shared" si="2"/>
        <v>2589</v>
      </c>
      <c r="M27" s="22">
        <f t="shared" si="2"/>
        <v>0</v>
      </c>
      <c r="N27" s="22">
        <f t="shared" si="2"/>
        <v>4055.69</v>
      </c>
      <c r="O27" s="22">
        <f t="shared" si="2"/>
        <v>532</v>
      </c>
      <c r="P27" s="15">
        <f t="shared" si="2"/>
        <v>4587.6900000000005</v>
      </c>
      <c r="Q27" s="2"/>
      <c r="R27" s="3"/>
    </row>
    <row r="28" spans="1:18" x14ac:dyDescent="0.3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3"/>
    </row>
    <row r="29" spans="1:18" x14ac:dyDescent="0.3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3"/>
    </row>
    <row r="30" spans="1:18" x14ac:dyDescent="0.3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8" ht="15" thickBot="1" x14ac:dyDescent="0.3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8" x14ac:dyDescent="0.3">
      <c r="A32" s="10"/>
      <c r="B32" s="10"/>
      <c r="C32" s="10"/>
      <c r="D32" s="10"/>
      <c r="E32" s="23"/>
      <c r="F32" s="23"/>
      <c r="G32" s="24" t="s">
        <v>16</v>
      </c>
      <c r="H32" s="24" t="s">
        <v>27</v>
      </c>
      <c r="I32" s="23"/>
      <c r="J32" s="23"/>
      <c r="K32" s="23"/>
      <c r="L32" s="32" t="s">
        <v>9</v>
      </c>
      <c r="M32" s="7"/>
      <c r="N32" s="34" t="s">
        <v>28</v>
      </c>
      <c r="O32" s="7"/>
      <c r="P32" s="7">
        <v>65727.11</v>
      </c>
      <c r="Q32" s="1"/>
    </row>
    <row r="33" spans="1:18" ht="15" thickBot="1" x14ac:dyDescent="0.35">
      <c r="A33" s="12"/>
      <c r="B33" s="12"/>
      <c r="C33" s="12"/>
      <c r="D33" s="12"/>
      <c r="E33" s="56" t="s">
        <v>44</v>
      </c>
      <c r="F33" s="25" t="s">
        <v>47</v>
      </c>
      <c r="G33" s="25" t="s">
        <v>15</v>
      </c>
      <c r="H33" s="25" t="s">
        <v>15</v>
      </c>
      <c r="I33" s="20"/>
      <c r="J33" s="20"/>
      <c r="K33" s="20"/>
      <c r="L33" s="26"/>
      <c r="M33" s="7"/>
      <c r="N33" s="34" t="s">
        <v>29</v>
      </c>
      <c r="O33" s="7"/>
      <c r="P33" s="7">
        <f>P27</f>
        <v>4587.6900000000005</v>
      </c>
      <c r="Q33" s="1"/>
    </row>
    <row r="34" spans="1:18" x14ac:dyDescent="0.3">
      <c r="A34" s="11"/>
      <c r="B34" s="11"/>
      <c r="C34" s="11"/>
      <c r="D34" s="11"/>
      <c r="E34" s="19"/>
      <c r="F34" s="19"/>
      <c r="G34" s="27"/>
      <c r="H34" s="27"/>
      <c r="I34" s="19"/>
      <c r="J34" s="19"/>
      <c r="K34" s="19"/>
      <c r="L34" s="28"/>
      <c r="M34" s="7"/>
      <c r="N34" s="34" t="s">
        <v>30</v>
      </c>
      <c r="O34" s="7"/>
      <c r="P34" s="7">
        <f>L41</f>
        <v>610</v>
      </c>
      <c r="Q34" s="1"/>
    </row>
    <row r="35" spans="1:18" x14ac:dyDescent="0.3">
      <c r="A35" s="43"/>
      <c r="B35" s="36">
        <v>45382</v>
      </c>
      <c r="C35" s="37" t="s">
        <v>54</v>
      </c>
      <c r="D35" s="37" t="s">
        <v>55</v>
      </c>
      <c r="E35" s="39"/>
      <c r="F35" s="39"/>
      <c r="G35" s="39"/>
      <c r="H35" s="39">
        <v>500</v>
      </c>
      <c r="I35" s="39"/>
      <c r="J35" s="39"/>
      <c r="K35" s="39"/>
      <c r="L35" s="48">
        <f>SUM(E35:K35)</f>
        <v>500</v>
      </c>
      <c r="M35" s="7"/>
      <c r="N35" s="34" t="s">
        <v>31</v>
      </c>
      <c r="O35" s="7"/>
      <c r="P35" s="35">
        <f>P32-P33+P34</f>
        <v>61749.42</v>
      </c>
      <c r="Q35" s="1"/>
    </row>
    <row r="36" spans="1:18" x14ac:dyDescent="0.3">
      <c r="A36" s="43"/>
      <c r="B36" s="36">
        <v>45369</v>
      </c>
      <c r="C36" s="37" t="s">
        <v>32</v>
      </c>
      <c r="D36" s="37" t="s">
        <v>14</v>
      </c>
      <c r="E36" s="39"/>
      <c r="F36" s="39"/>
      <c r="G36" s="39">
        <v>70</v>
      </c>
      <c r="H36" s="39"/>
      <c r="I36" s="39"/>
      <c r="J36" s="39"/>
      <c r="K36" s="39"/>
      <c r="L36" s="48">
        <f t="shared" ref="L36:L39" si="3">SUM(E36:K36)</f>
        <v>70</v>
      </c>
      <c r="M36" s="7"/>
      <c r="N36" s="34" t="s">
        <v>38</v>
      </c>
      <c r="O36" s="7"/>
      <c r="P36" s="59">
        <f>-L35</f>
        <v>-500</v>
      </c>
      <c r="Q36" s="1"/>
    </row>
    <row r="37" spans="1:18" x14ac:dyDescent="0.3">
      <c r="A37" s="43"/>
      <c r="B37" s="36">
        <v>45366</v>
      </c>
      <c r="C37" s="37" t="s">
        <v>50</v>
      </c>
      <c r="D37" s="37" t="s">
        <v>14</v>
      </c>
      <c r="E37" s="39"/>
      <c r="F37" s="39"/>
      <c r="G37" s="39">
        <v>24</v>
      </c>
      <c r="H37" s="39"/>
      <c r="I37" s="39"/>
      <c r="J37" s="39"/>
      <c r="K37" s="39"/>
      <c r="L37" s="48">
        <f t="shared" si="3"/>
        <v>24</v>
      </c>
      <c r="M37" s="7"/>
      <c r="P37" s="42">
        <f>P35+P36</f>
        <v>61249.42</v>
      </c>
      <c r="Q37" s="41" t="s">
        <v>24</v>
      </c>
      <c r="R37" s="58">
        <f>P37-P38</f>
        <v>0</v>
      </c>
    </row>
    <row r="38" spans="1:18" x14ac:dyDescent="0.3">
      <c r="A38" s="43"/>
      <c r="B38" s="36">
        <v>45378</v>
      </c>
      <c r="C38" s="37" t="s">
        <v>88</v>
      </c>
      <c r="D38" s="37" t="s">
        <v>14</v>
      </c>
      <c r="E38" s="39"/>
      <c r="F38" s="39"/>
      <c r="G38" s="39">
        <v>16</v>
      </c>
      <c r="H38" s="39"/>
      <c r="I38" s="39"/>
      <c r="J38" s="39"/>
      <c r="K38" s="39"/>
      <c r="L38" s="48">
        <f t="shared" si="3"/>
        <v>16</v>
      </c>
      <c r="M38" s="7"/>
      <c r="N38" s="34" t="s">
        <v>37</v>
      </c>
      <c r="O38" s="7"/>
      <c r="P38" s="35">
        <v>61249.42</v>
      </c>
      <c r="Q38" s="1"/>
    </row>
    <row r="39" spans="1:18" x14ac:dyDescent="0.3">
      <c r="A39" s="11"/>
      <c r="B39" s="36"/>
      <c r="C39" s="37"/>
      <c r="D39" s="37"/>
      <c r="E39" s="39"/>
      <c r="F39" s="39"/>
      <c r="G39" s="39"/>
      <c r="H39" s="39"/>
      <c r="I39" s="39"/>
      <c r="J39" s="39"/>
      <c r="K39" s="39"/>
      <c r="L39" s="48">
        <f t="shared" si="3"/>
        <v>0</v>
      </c>
      <c r="M39" s="7"/>
      <c r="N39" s="7"/>
      <c r="O39" s="7"/>
      <c r="P39" s="31"/>
      <c r="Q39" s="1"/>
    </row>
    <row r="40" spans="1:18" ht="15" thickBot="1" x14ac:dyDescent="0.35">
      <c r="A40" s="11"/>
      <c r="B40" s="11"/>
      <c r="C40" s="11"/>
      <c r="D40" s="11"/>
      <c r="E40" s="19"/>
      <c r="F40" s="19"/>
      <c r="G40" s="19"/>
      <c r="H40" s="19"/>
      <c r="I40" s="19"/>
      <c r="J40" s="19"/>
      <c r="K40" s="19"/>
      <c r="L40" s="28"/>
      <c r="M40" s="7"/>
      <c r="N40" s="7"/>
      <c r="O40" s="7"/>
      <c r="P40" s="7"/>
      <c r="Q40" s="1"/>
    </row>
    <row r="41" spans="1:18" ht="15" thickBot="1" x14ac:dyDescent="0.35">
      <c r="A41" s="21"/>
      <c r="B41" s="21"/>
      <c r="C41" s="21"/>
      <c r="D41" s="21"/>
      <c r="E41" s="29"/>
      <c r="F41" s="29">
        <f>SUM(F35:F40)</f>
        <v>0</v>
      </c>
      <c r="G41" s="22">
        <f>SUM(G35:G40)</f>
        <v>110</v>
      </c>
      <c r="H41" s="22">
        <f>SUM(H35:H40)</f>
        <v>500</v>
      </c>
      <c r="I41" s="29"/>
      <c r="J41" s="29"/>
      <c r="K41" s="29"/>
      <c r="L41" s="33">
        <f>SUM(L35:L40)</f>
        <v>610</v>
      </c>
      <c r="M41" s="31">
        <f>SUM(E41:K41)</f>
        <v>610</v>
      </c>
      <c r="N41" s="31" t="s">
        <v>24</v>
      </c>
      <c r="O41" s="31"/>
      <c r="P41" s="30"/>
      <c r="Q4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 Pickmere</dc:creator>
  <cp:lastModifiedBy>Clerk Pickmere</cp:lastModifiedBy>
  <cp:lastPrinted>2023-11-30T12:33:34Z</cp:lastPrinted>
  <dcterms:created xsi:type="dcterms:W3CDTF">2023-11-28T14:50:07Z</dcterms:created>
  <dcterms:modified xsi:type="dcterms:W3CDTF">2024-04-02T13:38:33Z</dcterms:modified>
</cp:coreProperties>
</file>